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5_PRS_VdG\455747_EVDG_8_RENOVATION\7_TVX_CONSULT\70_CONSULTATION\702_PIECES FINANCIERES\"/>
    </mc:Choice>
  </mc:AlternateContent>
  <bookViews>
    <workbookView xWindow="-120" yWindow="-120" windowWidth="29040" windowHeight="15840" tabRatio="797"/>
  </bookViews>
  <sheets>
    <sheet name="lot 02 menui méta ferro serrue " sheetId="2" r:id="rId1"/>
  </sheets>
  <definedNames>
    <definedName name="_" localSheetId="0">'lot 02 menui méta ferro serrue '!#REF!</definedName>
    <definedName name="_">#REF!</definedName>
    <definedName name="__REP1" localSheetId="0">'lot 02 menui méta ferro serrue '!#REF!</definedName>
    <definedName name="__REP1">#REF!</definedName>
    <definedName name="__REP2" localSheetId="0">'lot 02 menui méta ferro serrue '!#REF!</definedName>
    <definedName name="__REP2">#REF!</definedName>
    <definedName name="__REP3" localSheetId="0">'lot 02 menui méta ferro serrue '!#REF!</definedName>
    <definedName name="__REP3">#REF!</definedName>
    <definedName name="__REP4" localSheetId="0">'lot 02 menui méta ferro serrue '!#REF!</definedName>
    <definedName name="__REP4">#REF!</definedName>
    <definedName name="__rep5" localSheetId="0">'lot 02 menui méta ferro serrue '!#REF!</definedName>
    <definedName name="__rep5">#REF!</definedName>
    <definedName name="__rep6" localSheetId="0">'lot 02 menui méta ferro serrue '!#REF!</definedName>
    <definedName name="__rep6">#REF!</definedName>
    <definedName name="__rep7" localSheetId="0">'lot 02 menui méta ferro serrue '!#REF!</definedName>
    <definedName name="__rep7">#REF!</definedName>
    <definedName name="_xlnm.Print_Titles" localSheetId="0">'lot 02 menui méta ferro serrue '!$4:$4</definedName>
    <definedName name="_xlnm.Print_Area" localSheetId="0">'lot 02 menui méta ferro serrue '!$A$1:$I$69</definedName>
  </definedNames>
  <calcPr calcId="162913" iterateDelta="1E-4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2" l="1"/>
  <c r="A15" i="2" l="1"/>
  <c r="A16" i="2"/>
  <c r="A18" i="2"/>
  <c r="A19" i="2"/>
  <c r="A21" i="2"/>
  <c r="A22" i="2"/>
  <c r="A23" i="2"/>
  <c r="A24" i="2"/>
  <c r="A26" i="2"/>
  <c r="A27" i="2"/>
  <c r="A29" i="2"/>
  <c r="A30" i="2"/>
  <c r="A35" i="2"/>
  <c r="A36" i="2"/>
  <c r="A38" i="2"/>
  <c r="A39" i="2"/>
  <c r="A40" i="2"/>
  <c r="A41" i="2"/>
  <c r="A42" i="2"/>
  <c r="A43" i="2"/>
  <c r="A47" i="2"/>
  <c r="A49" i="2"/>
  <c r="A50" i="2"/>
  <c r="A51" i="2"/>
  <c r="A54" i="2"/>
  <c r="A56" i="2"/>
  <c r="A58" i="2"/>
  <c r="A59" i="2"/>
  <c r="A60" i="2"/>
  <c r="C66" i="2" l="1"/>
  <c r="C61" i="2"/>
  <c r="A7" i="2"/>
  <c r="A67" i="2" l="1"/>
  <c r="A66" i="2"/>
  <c r="A65" i="2"/>
  <c r="A64" i="2"/>
  <c r="A63" i="2"/>
  <c r="A62" i="2"/>
  <c r="A61" i="2"/>
  <c r="H38" i="2"/>
  <c r="A13" i="2"/>
  <c r="A12" i="2"/>
  <c r="A11" i="2"/>
  <c r="H10" i="2"/>
  <c r="A10" i="2"/>
  <c r="I11" i="2" l="1"/>
  <c r="I23" i="2" l="1"/>
  <c r="H61" i="2"/>
  <c r="H63" i="2" l="1"/>
  <c r="H66" i="2" s="1"/>
  <c r="I61" i="2"/>
  <c r="I63" i="2" s="1"/>
  <c r="I66" i="2" s="1"/>
  <c r="A14" i="2" l="1"/>
  <c r="A17" i="2" l="1"/>
  <c r="A20" i="2" l="1"/>
  <c r="A25" i="2" l="1"/>
  <c r="A28" i="2" s="1"/>
  <c r="A31" i="2" s="1"/>
  <c r="A32" i="2" s="1"/>
  <c r="A33" i="2" s="1"/>
  <c r="A34" i="2" s="1"/>
  <c r="A37" i="2" l="1"/>
  <c r="A44" i="2" s="1"/>
  <c r="A45" i="2" s="1"/>
  <c r="A48" i="2" s="1"/>
  <c r="A52" i="2" s="1"/>
  <c r="A53" i="2" s="1"/>
  <c r="A55" i="2" s="1"/>
  <c r="A57" i="2" s="1"/>
</calcChain>
</file>

<file path=xl/sharedStrings.xml><?xml version="1.0" encoding="utf-8"?>
<sst xmlns="http://schemas.openxmlformats.org/spreadsheetml/2006/main" count="72" uniqueCount="58">
  <si>
    <t>Désignation des travaux</t>
  </si>
  <si>
    <t>U</t>
  </si>
  <si>
    <t>Prix unitaire</t>
  </si>
  <si>
    <t>Sous total</t>
  </si>
  <si>
    <t>Ens</t>
  </si>
  <si>
    <t>TVA 20%</t>
  </si>
  <si>
    <t>N° 
Art</t>
  </si>
  <si>
    <t>BATIMENT 08 - FAÇADES / TOITURE /ESCALIER INTÉRIEUR MONUMENTAL</t>
  </si>
  <si>
    <t>TRAVAUX DE MENUISERIES MÉTALLIQUES</t>
  </si>
  <si>
    <t>TRAVAUX DE FERRONNERIE - SERRURERIE</t>
  </si>
  <si>
    <t>Dépose et repose partielle sur la partie déversante</t>
  </si>
  <si>
    <t>TRAVAUX EXTERIEURS</t>
  </si>
  <si>
    <t>TRAVAUX INTERIEURS</t>
  </si>
  <si>
    <t>Restauration du garde corps en place</t>
  </si>
  <si>
    <t>Décapage in-situ (en condition plomb pour les ouvriers)</t>
  </si>
  <si>
    <t>Grille de défense pour ventilation nocturne et sûreté</t>
  </si>
  <si>
    <t>Création d’une cloison vitrée en acier thermolaqué à arc en anse de panier CF1h avec 2 portes vitrées et deux panneaux latéraux fixes et imposte fixe.</t>
  </si>
  <si>
    <t>Création de deux châssis de baies avec ventelles pare-pluie pour Local CTA, B2-S02 et B2-S03</t>
  </si>
  <si>
    <t>Rampe de l'escalier d'Honneur</t>
  </si>
  <si>
    <t>Peinture du garde corps et vernis sur main courante</t>
  </si>
  <si>
    <t>TRAVAUX DE ECLAIRAGE DE MISE EN VALEUR</t>
  </si>
  <si>
    <t>m²</t>
  </si>
  <si>
    <t>ml</t>
  </si>
  <si>
    <t>Pour la cage d'escalier :</t>
  </si>
  <si>
    <t xml:space="preserve">- Une grande lanterne suspendue, avec chaîne de suspension de deux hauteurs d’étage, </t>
  </si>
  <si>
    <t>En extérieur :</t>
  </si>
  <si>
    <t>Pour le vestibule d'entrée :</t>
  </si>
  <si>
    <t>- Révision de lanternes existantes</t>
  </si>
  <si>
    <t>Dépose en démolition de la main courante moderne de l'escalier d'Honneur</t>
  </si>
  <si>
    <t>LOT 02 MENUISERIE METALLIQUE - FERRONNERIE - SERRURERIE - LUSTRERIE</t>
  </si>
  <si>
    <t>CCTP</t>
  </si>
  <si>
    <t>3.1.1</t>
  </si>
  <si>
    <t>3.2.2</t>
  </si>
  <si>
    <t>3.1.2</t>
  </si>
  <si>
    <t>3.1.3</t>
  </si>
  <si>
    <t>3.2.1</t>
  </si>
  <si>
    <t>3.2.3</t>
  </si>
  <si>
    <t>3.2.4</t>
  </si>
  <si>
    <t>3.3.1</t>
  </si>
  <si>
    <t>3.3.2</t>
  </si>
  <si>
    <t>3.3.3</t>
  </si>
  <si>
    <t>3.3.5</t>
  </si>
  <si>
    <t>3.3.6</t>
  </si>
  <si>
    <t>Remplacement des grilles de soupiraux de l’Aile A, par des tôles en acier perforées thermolaquées, selon teinte au choix de l’architecte, 4 soupiraux</t>
  </si>
  <si>
    <t>-  Appliques murales Régence à une lumière,</t>
  </si>
  <si>
    <t xml:space="preserve">Applique murale </t>
  </si>
  <si>
    <t>- Appliques en façade et dans la cours anglaise dito existant</t>
  </si>
  <si>
    <t xml:space="preserve">Prorata </t>
  </si>
  <si>
    <t>dimension 80x210</t>
  </si>
  <si>
    <t>DOE</t>
  </si>
  <si>
    <t xml:space="preserve">Fourniture et pose de porte métallique </t>
  </si>
  <si>
    <t>3.3.7</t>
  </si>
  <si>
    <t>Quantité MOE</t>
  </si>
  <si>
    <t>Quantité entreprise</t>
  </si>
  <si>
    <t>Décomposition du Prix Global et Forfaitaire LOT 2</t>
  </si>
  <si>
    <t>REMPLISSAGE AUTOMATIQUE</t>
  </si>
  <si>
    <t>Forfait par ligne de prix</t>
  </si>
  <si>
    <r>
      <t xml:space="preserve">Le cadre de la décomposition du prix global et forfaitaire n'est donné </t>
    </r>
    <r>
      <rPr>
        <i/>
        <sz val="8"/>
        <color rgb="FFFF0000"/>
        <rFont val="Arial"/>
        <family val="2"/>
      </rPr>
      <t>qu'à titre indicatif en ce qui concerne la définition des quantités, lorsqu'elles y figurent.</t>
    </r>
    <r>
      <rPr>
        <i/>
        <sz val="8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</si>
</sst>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_ ;\-#,##0.00\ 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22"/>
      <name val="Arial"/>
      <family val="2"/>
    </font>
    <font>
      <i/>
      <sz val="8"/>
      <name val="Arial"/>
      <family val="2"/>
    </font>
    <font>
      <b/>
      <sz val="10"/>
      <color rgb="FFFF0000"/>
      <name val="Arial"/>
      <family val="2"/>
    </font>
    <font>
      <i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" fontId="4" fillId="0" borderId="0" applyBorder="0">
      <alignment horizontal="center"/>
    </xf>
    <xf numFmtId="0" fontId="4" fillId="0" borderId="0" applyBorder="0">
      <alignment horizontal="center" wrapText="1" shrinkToFit="1"/>
    </xf>
    <xf numFmtId="1" fontId="4" fillId="0" borderId="0" applyBorder="0">
      <alignment horizontal="center"/>
    </xf>
    <xf numFmtId="0" fontId="6" fillId="0" borderId="0">
      <alignment horizontal="left" wrapText="1" indent="1" shrinkToFit="1"/>
    </xf>
    <xf numFmtId="0" fontId="1" fillId="0" borderId="0"/>
    <xf numFmtId="0" fontId="1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</cellStyleXfs>
  <cellXfs count="60">
    <xf numFmtId="0" fontId="0" fillId="0" borderId="0" xfId="0"/>
    <xf numFmtId="0" fontId="6" fillId="0" borderId="0" xfId="0" applyFont="1"/>
    <xf numFmtId="4" fontId="6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4" fontId="4" fillId="0" borderId="1" xfId="0" applyNumberFormat="1" applyFont="1" applyBorder="1" applyAlignment="1">
      <alignment horizontal="center" wrapText="1"/>
    </xf>
    <xf numFmtId="164" fontId="4" fillId="0" borderId="1" xfId="1" applyFont="1" applyBorder="1" applyAlignment="1">
      <alignment horizontal="center"/>
    </xf>
    <xf numFmtId="164" fontId="6" fillId="0" borderId="1" xfId="1" applyFont="1" applyBorder="1" applyAlignment="1">
      <alignment horizontal="center"/>
    </xf>
    <xf numFmtId="0" fontId="4" fillId="0" borderId="0" xfId="0" applyFont="1" applyAlignment="1">
      <alignment horizontal="justify" vertical="center" wrapText="1"/>
    </xf>
    <xf numFmtId="166" fontId="4" fillId="0" borderId="1" xfId="1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64" fontId="4" fillId="0" borderId="1" xfId="1" applyFont="1" applyBorder="1"/>
    <xf numFmtId="0" fontId="6" fillId="0" borderId="6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center"/>
    </xf>
    <xf numFmtId="0" fontId="7" fillId="0" borderId="6" xfId="0" applyFont="1" applyBorder="1" applyAlignment="1">
      <alignment horizontal="justify" vertical="center"/>
    </xf>
    <xf numFmtId="0" fontId="6" fillId="0" borderId="6" xfId="0" applyFont="1" applyBorder="1" applyAlignment="1">
      <alignment horizontal="left" vertical="center" indent="5"/>
    </xf>
    <xf numFmtId="0" fontId="6" fillId="0" borderId="6" xfId="0" applyFont="1" applyBorder="1" applyAlignment="1">
      <alignment horizontal="right" vertical="center" indent="1"/>
    </xf>
    <xf numFmtId="0" fontId="4" fillId="0" borderId="2" xfId="0" applyFont="1" applyBorder="1" applyAlignment="1">
      <alignment horizontal="justify" vertical="center" wrapText="1"/>
    </xf>
    <xf numFmtId="164" fontId="4" fillId="0" borderId="3" xfId="1" applyFont="1" applyBorder="1" applyAlignment="1">
      <alignment horizontal="center"/>
    </xf>
    <xf numFmtId="164" fontId="6" fillId="0" borderId="3" xfId="1" applyFont="1" applyBorder="1" applyAlignment="1">
      <alignment horizont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164" fontId="4" fillId="0" borderId="4" xfId="1" applyFont="1" applyBorder="1" applyAlignment="1">
      <alignment horizontal="center"/>
    </xf>
    <xf numFmtId="164" fontId="6" fillId="0" borderId="4" xfId="1" applyFont="1" applyBorder="1" applyAlignment="1">
      <alignment horizontal="center"/>
    </xf>
    <xf numFmtId="0" fontId="6" fillId="0" borderId="6" xfId="0" applyFont="1" applyBorder="1" applyAlignment="1">
      <alignment horizontal="right" vertical="center" wrapText="1" indent="1"/>
    </xf>
    <xf numFmtId="0" fontId="6" fillId="0" borderId="3" xfId="0" applyFont="1" applyBorder="1" applyAlignment="1">
      <alignment horizontal="center" wrapText="1"/>
    </xf>
    <xf numFmtId="164" fontId="6" fillId="0" borderId="1" xfId="0" applyNumberFormat="1" applyFont="1" applyBorder="1"/>
    <xf numFmtId="164" fontId="4" fillId="0" borderId="1" xfId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4" fillId="0" borderId="1" xfId="0" applyFont="1" applyBorder="1"/>
    <xf numFmtId="0" fontId="4" fillId="0" borderId="4" xfId="0" applyFont="1" applyBorder="1" applyAlignment="1">
      <alignment horizontal="center" vertical="center"/>
    </xf>
    <xf numFmtId="0" fontId="4" fillId="0" borderId="6" xfId="0" quotePrefix="1" applyFont="1" applyBorder="1" applyAlignment="1">
      <alignment horizontal="left" vertical="center" wrapText="1" indent="1"/>
    </xf>
    <xf numFmtId="0" fontId="6" fillId="4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indent="1"/>
    </xf>
    <xf numFmtId="164" fontId="4" fillId="0" borderId="1" xfId="1" applyFont="1" applyBorder="1" applyAlignment="1">
      <alignment horizontal="left"/>
    </xf>
    <xf numFmtId="2" fontId="4" fillId="0" borderId="6" xfId="0" applyNumberFormat="1" applyFont="1" applyBorder="1" applyAlignment="1">
      <alignment horizontal="center" vertical="center"/>
    </xf>
    <xf numFmtId="0" fontId="6" fillId="3" borderId="0" xfId="0" applyFont="1" applyFill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4" fontId="10" fillId="0" borderId="3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wrapText="1"/>
    </xf>
  </cellXfs>
  <cellStyles count="25">
    <cellStyle name="Euro" xfId="24"/>
    <cellStyle name="Milliers" xfId="1" builtinId="3"/>
    <cellStyle name="Milliers 2" xfId="7"/>
    <cellStyle name="Nombre FRT" xfId="18"/>
    <cellStyle name="Nombre m²" xfId="16"/>
    <cellStyle name="Normal" xfId="0" builtinId="0"/>
    <cellStyle name="Normal 2" xfId="2"/>
    <cellStyle name="Normal 3" xfId="3"/>
    <cellStyle name="Normal 3 2" xfId="10"/>
    <cellStyle name="Normal 3 2 2" xfId="14"/>
    <cellStyle name="Normal 3 2 3" xfId="21"/>
    <cellStyle name="Normal 3 3" xfId="13"/>
    <cellStyle name="Normal 3 4" xfId="20"/>
    <cellStyle name="Normal 3 5" xfId="8"/>
    <cellStyle name="Normal 4" xfId="4"/>
    <cellStyle name="Normal 4 2" xfId="11"/>
    <cellStyle name="Normal 4 3" xfId="15"/>
    <cellStyle name="Normal 4 4" xfId="22"/>
    <cellStyle name="Normal 4 4 2" xfId="23"/>
    <cellStyle name="Normal 4 5" xfId="6"/>
    <cellStyle name="Normal 5" xfId="5"/>
    <cellStyle name="Pourcentage 2" xfId="9"/>
    <cellStyle name="Pourcentage 3" xfId="12"/>
    <cellStyle name="Titre descriptif" xfId="19"/>
    <cellStyle name="Unité" xfId="1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FFFFCC"/>
      <color rgb="FFC5D9F1"/>
      <color rgb="FF0066FF"/>
      <color rgb="FF01FF74"/>
      <color rgb="FFF2DCDB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7"/>
  <sheetViews>
    <sheetView showZeros="0" tabSelected="1" view="pageBreakPreview" topLeftCell="A58" zoomScaleNormal="100" zoomScaleSheetLayoutView="100" workbookViewId="0">
      <selection activeCell="A3" sqref="A3:I3"/>
    </sheetView>
  </sheetViews>
  <sheetFormatPr baseColWidth="10" defaultColWidth="11.42578125" defaultRowHeight="12.75" x14ac:dyDescent="0.2"/>
  <cols>
    <col min="1" max="1" width="4.85546875" style="6" customWidth="1"/>
    <col min="2" max="2" width="6.85546875" style="6" customWidth="1"/>
    <col min="3" max="3" width="59.7109375" style="10" customWidth="1"/>
    <col min="4" max="4" width="6.28515625" style="12" customWidth="1"/>
    <col min="5" max="5" width="9" style="13" customWidth="1"/>
    <col min="6" max="6" width="9.7109375" style="13" customWidth="1"/>
    <col min="7" max="7" width="14.7109375" style="13" customWidth="1"/>
    <col min="8" max="8" width="15.28515625" style="14" customWidth="1"/>
    <col min="9" max="9" width="14.7109375" style="14" customWidth="1"/>
    <col min="10" max="10" width="11.42578125" style="6"/>
    <col min="11" max="11" width="11.7109375" style="6" bestFit="1" customWidth="1"/>
    <col min="12" max="16384" width="11.42578125" style="6"/>
  </cols>
  <sheetData>
    <row r="2" spans="1:11" ht="27" x14ac:dyDescent="0.35">
      <c r="A2" s="58" t="s">
        <v>54</v>
      </c>
      <c r="B2" s="58"/>
      <c r="C2" s="58"/>
      <c r="D2" s="58"/>
      <c r="E2" s="58"/>
      <c r="F2" s="58"/>
      <c r="G2" s="58"/>
      <c r="H2" s="58"/>
      <c r="I2" s="58"/>
    </row>
    <row r="3" spans="1:11" ht="56.1" customHeight="1" x14ac:dyDescent="0.2">
      <c r="A3" s="59" t="s">
        <v>57</v>
      </c>
      <c r="B3" s="59"/>
      <c r="C3" s="59"/>
      <c r="D3" s="59"/>
      <c r="E3" s="59"/>
      <c r="F3" s="59"/>
      <c r="G3" s="59"/>
      <c r="H3" s="59"/>
      <c r="I3" s="59"/>
    </row>
    <row r="4" spans="1:11" s="1" customFormat="1" ht="24.75" customHeight="1" x14ac:dyDescent="0.2">
      <c r="A4" s="45" t="s">
        <v>6</v>
      </c>
      <c r="B4" s="45" t="s">
        <v>30</v>
      </c>
      <c r="C4" s="45" t="s">
        <v>0</v>
      </c>
      <c r="D4" s="44" t="s">
        <v>1</v>
      </c>
      <c r="E4" s="44" t="s">
        <v>52</v>
      </c>
      <c r="F4" s="44" t="s">
        <v>53</v>
      </c>
      <c r="G4" s="44" t="s">
        <v>2</v>
      </c>
      <c r="H4" s="44" t="s">
        <v>56</v>
      </c>
      <c r="I4" s="44" t="s">
        <v>3</v>
      </c>
      <c r="K4" s="54"/>
    </row>
    <row r="5" spans="1:11" ht="25.5" x14ac:dyDescent="0.2">
      <c r="A5" s="40"/>
      <c r="B5" s="46"/>
      <c r="C5" s="19"/>
      <c r="D5" s="20"/>
      <c r="E5" s="21"/>
      <c r="F5" s="21"/>
      <c r="G5" s="22"/>
      <c r="H5" s="23"/>
      <c r="I5" s="57" t="s">
        <v>55</v>
      </c>
      <c r="K5" s="55"/>
    </row>
    <row r="6" spans="1:11" ht="25.5" x14ac:dyDescent="0.2">
      <c r="A6" s="41"/>
      <c r="B6" s="41"/>
      <c r="C6" s="18" t="s">
        <v>29</v>
      </c>
      <c r="D6" s="5"/>
      <c r="E6" s="4"/>
      <c r="F6" s="4"/>
      <c r="G6" s="7"/>
      <c r="H6" s="2"/>
      <c r="I6" s="2"/>
      <c r="K6" s="55"/>
    </row>
    <row r="7" spans="1:11" ht="14.25" x14ac:dyDescent="0.2">
      <c r="A7" s="39">
        <f>(IF(D7=0,0))+IF(D7&gt;0,1+MAX(A$4:A6))</f>
        <v>0</v>
      </c>
      <c r="B7" s="47"/>
      <c r="C7" s="24"/>
      <c r="D7" s="5"/>
      <c r="E7" s="4"/>
      <c r="F7" s="4"/>
      <c r="G7" s="8"/>
      <c r="H7" s="9"/>
      <c r="I7" s="9"/>
    </row>
    <row r="8" spans="1:11" ht="25.5" x14ac:dyDescent="0.2">
      <c r="A8" s="41"/>
      <c r="B8" s="41"/>
      <c r="C8" s="18" t="s">
        <v>7</v>
      </c>
      <c r="D8" s="5"/>
      <c r="E8" s="4"/>
      <c r="F8" s="4"/>
      <c r="G8" s="8"/>
      <c r="H8" s="9"/>
      <c r="I8" s="9"/>
      <c r="K8" s="56"/>
    </row>
    <row r="9" spans="1:11" x14ac:dyDescent="0.2">
      <c r="A9" s="41"/>
      <c r="B9" s="41"/>
      <c r="C9" s="36"/>
      <c r="D9" s="5"/>
      <c r="E9" s="4"/>
      <c r="F9" s="4"/>
      <c r="G9" s="7"/>
      <c r="H9" s="2"/>
      <c r="I9" s="2"/>
    </row>
    <row r="10" spans="1:11" x14ac:dyDescent="0.2">
      <c r="A10" s="39">
        <f>(IF(D10=0,0))+IF(D10&gt;0,1+MAX(A$4:A9))</f>
        <v>0</v>
      </c>
      <c r="B10" s="47"/>
      <c r="C10" s="16"/>
      <c r="D10" s="5"/>
      <c r="E10" s="4"/>
      <c r="F10" s="4"/>
      <c r="G10" s="8"/>
      <c r="H10" s="11">
        <f t="shared" ref="H10" si="0">E10*G10*K$8</f>
        <v>0</v>
      </c>
      <c r="I10" s="9"/>
    </row>
    <row r="11" spans="1:11" x14ac:dyDescent="0.2">
      <c r="A11" s="39">
        <f>(IF(D11=0,0))+IF(D11&gt;0,1+MAX(A$4:A10))</f>
        <v>0</v>
      </c>
      <c r="B11" s="39">
        <v>3.1</v>
      </c>
      <c r="C11" s="18" t="s">
        <v>8</v>
      </c>
      <c r="D11" s="5"/>
      <c r="E11" s="4"/>
      <c r="F11" s="4"/>
      <c r="G11" s="8"/>
      <c r="H11" s="9"/>
      <c r="I11" s="9">
        <f>SUM(H11:H22)</f>
        <v>0</v>
      </c>
    </row>
    <row r="12" spans="1:11" x14ac:dyDescent="0.2">
      <c r="A12" s="39">
        <f>(IF(D12=0,0))+IF(D12&gt;0,1+MAX(A$4:A11))</f>
        <v>0</v>
      </c>
      <c r="B12" s="47"/>
      <c r="C12" s="16"/>
      <c r="D12" s="5"/>
      <c r="E12" s="4"/>
      <c r="F12" s="4"/>
      <c r="G12" s="8"/>
      <c r="H12" s="9"/>
      <c r="I12" s="9"/>
    </row>
    <row r="13" spans="1:11" x14ac:dyDescent="0.2">
      <c r="A13" s="39">
        <f>(IF(D13=0,0))+IF(D13&gt;0,1+MAX(A$4:A12))</f>
        <v>0</v>
      </c>
      <c r="B13" s="47"/>
      <c r="C13" s="16" t="s">
        <v>11</v>
      </c>
      <c r="D13" s="5"/>
      <c r="E13" s="4"/>
      <c r="F13" s="4"/>
      <c r="G13" s="8"/>
      <c r="H13" s="9"/>
      <c r="I13" s="9"/>
    </row>
    <row r="14" spans="1:11" ht="25.5" x14ac:dyDescent="0.2">
      <c r="A14" s="39">
        <f>(IF(D14=0,0))+IF(D14&gt;0,1+MAX(A$4:A13))</f>
        <v>1</v>
      </c>
      <c r="B14" s="47" t="s">
        <v>31</v>
      </c>
      <c r="C14" s="49" t="s">
        <v>17</v>
      </c>
      <c r="D14" s="5" t="s">
        <v>21</v>
      </c>
      <c r="E14" s="4">
        <v>5.46</v>
      </c>
      <c r="F14" s="4"/>
      <c r="G14" s="38"/>
      <c r="H14" s="11"/>
      <c r="I14" s="9"/>
    </row>
    <row r="15" spans="1:11" x14ac:dyDescent="0.2">
      <c r="A15" s="39">
        <f>(IF(D15=0,0))+IF(D15&gt;0,1+MAX(A$4:A14))</f>
        <v>0</v>
      </c>
      <c r="B15" s="47"/>
      <c r="C15" s="16"/>
      <c r="D15" s="5"/>
      <c r="E15" s="4"/>
      <c r="F15" s="4"/>
      <c r="G15" s="8"/>
      <c r="H15" s="9"/>
      <c r="I15" s="9"/>
    </row>
    <row r="16" spans="1:11" x14ac:dyDescent="0.2">
      <c r="A16" s="39">
        <f>(IF(D16=0,0))+IF(D16&gt;0,1+MAX(A$4:A15))</f>
        <v>0</v>
      </c>
      <c r="B16" s="47" t="s">
        <v>33</v>
      </c>
      <c r="C16" s="16" t="s">
        <v>50</v>
      </c>
      <c r="D16" s="5"/>
      <c r="E16" s="4"/>
      <c r="F16" s="4"/>
      <c r="G16" s="8"/>
      <c r="H16" s="9"/>
      <c r="I16" s="9"/>
    </row>
    <row r="17" spans="1:9" x14ac:dyDescent="0.2">
      <c r="A17" s="39">
        <f>(IF(D17=0,0))+IF(D17&gt;0,1+MAX(A$4:A16))</f>
        <v>2</v>
      </c>
      <c r="B17" s="47"/>
      <c r="C17" s="16" t="s">
        <v>48</v>
      </c>
      <c r="D17" s="5" t="s">
        <v>1</v>
      </c>
      <c r="E17" s="3">
        <v>4</v>
      </c>
      <c r="F17" s="3"/>
      <c r="G17" s="38"/>
      <c r="H17" s="11"/>
      <c r="I17" s="9"/>
    </row>
    <row r="18" spans="1:9" x14ac:dyDescent="0.2">
      <c r="A18" s="39">
        <f>(IF(D18=0,0))+IF(D18&gt;0,1+MAX(A$4:A17))</f>
        <v>0</v>
      </c>
      <c r="B18" s="47"/>
      <c r="C18" s="16"/>
      <c r="D18" s="5"/>
      <c r="E18" s="3"/>
      <c r="F18" s="3"/>
      <c r="G18" s="8"/>
      <c r="H18" s="11"/>
      <c r="I18" s="9"/>
    </row>
    <row r="19" spans="1:9" x14ac:dyDescent="0.2">
      <c r="A19" s="39">
        <f>(IF(D19=0,0))+IF(D19&gt;0,1+MAX(A$4:A18))</f>
        <v>0</v>
      </c>
      <c r="B19" s="47"/>
      <c r="C19" s="16" t="s">
        <v>12</v>
      </c>
      <c r="D19" s="5"/>
      <c r="E19" s="3"/>
      <c r="F19" s="3"/>
      <c r="G19" s="8"/>
      <c r="H19" s="11"/>
      <c r="I19" s="9"/>
    </row>
    <row r="20" spans="1:9" ht="38.25" x14ac:dyDescent="0.2">
      <c r="A20" s="39">
        <f>(IF(D20=0,0))+IF(D20&gt;0,1+MAX(A$4:A19))</f>
        <v>3</v>
      </c>
      <c r="B20" s="47" t="s">
        <v>34</v>
      </c>
      <c r="C20" s="16" t="s">
        <v>16</v>
      </c>
      <c r="D20" s="5" t="s">
        <v>21</v>
      </c>
      <c r="E20" s="4">
        <v>11.549999999999999</v>
      </c>
      <c r="F20" s="4"/>
      <c r="G20" s="8"/>
      <c r="H20" s="11"/>
      <c r="I20" s="9"/>
    </row>
    <row r="21" spans="1:9" x14ac:dyDescent="0.2">
      <c r="A21" s="39">
        <f>(IF(D21=0,0))+IF(D21&gt;0,1+MAX(A$4:A20))</f>
        <v>0</v>
      </c>
      <c r="B21" s="47"/>
      <c r="C21" s="16"/>
      <c r="D21" s="5"/>
      <c r="E21" s="3"/>
      <c r="F21" s="3"/>
      <c r="G21" s="8"/>
      <c r="H21" s="11"/>
      <c r="I21" s="9"/>
    </row>
    <row r="22" spans="1:9" ht="14.25" x14ac:dyDescent="0.2">
      <c r="A22" s="39">
        <f>(IF(D22=0,0))+IF(D22&gt;0,1+MAX(A$4:A21))</f>
        <v>0</v>
      </c>
      <c r="B22" s="47"/>
      <c r="C22" s="24"/>
      <c r="D22" s="5"/>
      <c r="E22" s="4"/>
      <c r="F22" s="4"/>
      <c r="G22" s="8"/>
      <c r="H22" s="9"/>
      <c r="I22" s="9"/>
    </row>
    <row r="23" spans="1:9" x14ac:dyDescent="0.2">
      <c r="A23" s="39">
        <f>(IF(D23=0,0))+IF(D23&gt;0,1+MAX(A$4:A22))</f>
        <v>0</v>
      </c>
      <c r="B23" s="39">
        <v>3.2</v>
      </c>
      <c r="C23" s="18" t="s">
        <v>9</v>
      </c>
      <c r="D23" s="5"/>
      <c r="E23" s="4"/>
      <c r="F23" s="4"/>
      <c r="G23" s="8"/>
      <c r="H23" s="9"/>
      <c r="I23" s="37">
        <f>SUM(H23:H38)</f>
        <v>0</v>
      </c>
    </row>
    <row r="24" spans="1:9" x14ac:dyDescent="0.2">
      <c r="A24" s="39">
        <f>(IF(D24=0,0))+IF(D24&gt;0,1+MAX(A$4:A23))</f>
        <v>0</v>
      </c>
      <c r="B24" s="47"/>
      <c r="C24" s="16"/>
      <c r="D24" s="5"/>
      <c r="E24" s="4"/>
      <c r="F24" s="4"/>
      <c r="G24" s="8"/>
      <c r="H24" s="9"/>
      <c r="I24" s="9"/>
    </row>
    <row r="25" spans="1:9" ht="25.5" x14ac:dyDescent="0.2">
      <c r="A25" s="39">
        <f>(IF(D25=0,0))+IF(D25&gt;0,1+MAX(A$4:A24))</f>
        <v>4</v>
      </c>
      <c r="B25" s="47" t="s">
        <v>35</v>
      </c>
      <c r="C25" s="16" t="s">
        <v>28</v>
      </c>
      <c r="D25" s="5" t="s">
        <v>4</v>
      </c>
      <c r="E25" s="3">
        <v>1</v>
      </c>
      <c r="F25" s="3"/>
      <c r="G25" s="8"/>
      <c r="H25" s="11"/>
      <c r="I25" s="9"/>
    </row>
    <row r="26" spans="1:9" x14ac:dyDescent="0.2">
      <c r="A26" s="39">
        <f>(IF(D26=0,0))+IF(D26&gt;0,1+MAX(A$4:A25))</f>
        <v>0</v>
      </c>
      <c r="B26" s="47"/>
      <c r="C26" s="16"/>
      <c r="D26" s="5"/>
      <c r="E26" s="4"/>
      <c r="F26" s="4"/>
      <c r="G26" s="8"/>
      <c r="H26" s="9"/>
      <c r="I26" s="9"/>
    </row>
    <row r="27" spans="1:9" x14ac:dyDescent="0.2">
      <c r="A27" s="39">
        <f>(IF(D27=0,0))+IF(D27&gt;0,1+MAX(A$4:A26))</f>
        <v>0</v>
      </c>
      <c r="B27" s="47"/>
      <c r="C27" s="16"/>
      <c r="D27" s="5"/>
      <c r="E27" s="4"/>
      <c r="F27" s="4"/>
      <c r="G27" s="8"/>
      <c r="H27" s="11"/>
      <c r="I27" s="9"/>
    </row>
    <row r="28" spans="1:9" ht="38.25" x14ac:dyDescent="0.2">
      <c r="A28" s="39">
        <f>(IF(D28=0,0))+IF(D28&gt;0,1+MAX(A$4:A27))</f>
        <v>5</v>
      </c>
      <c r="B28" s="47" t="s">
        <v>32</v>
      </c>
      <c r="C28" s="16" t="s">
        <v>43</v>
      </c>
      <c r="D28" s="5" t="s">
        <v>1</v>
      </c>
      <c r="E28" s="3">
        <v>4</v>
      </c>
      <c r="F28" s="3"/>
      <c r="G28" s="8"/>
      <c r="H28" s="11"/>
      <c r="I28" s="9"/>
    </row>
    <row r="29" spans="1:9" x14ac:dyDescent="0.2">
      <c r="A29" s="39">
        <f>(IF(D29=0,0))+IF(D29&gt;0,1+MAX(A$4:A28))</f>
        <v>0</v>
      </c>
      <c r="B29" s="47"/>
      <c r="C29" s="16"/>
      <c r="D29" s="5"/>
      <c r="E29" s="4"/>
      <c r="F29" s="4"/>
      <c r="G29" s="8"/>
      <c r="H29" s="11"/>
      <c r="I29" s="9"/>
    </row>
    <row r="30" spans="1:9" x14ac:dyDescent="0.2">
      <c r="A30" s="39">
        <f>(IF(D30=0,0))+IF(D30&gt;0,1+MAX(A$4:A29))</f>
        <v>0</v>
      </c>
      <c r="B30" s="47" t="s">
        <v>36</v>
      </c>
      <c r="C30" s="16" t="s">
        <v>18</v>
      </c>
      <c r="D30" s="5"/>
      <c r="E30" s="3"/>
      <c r="F30" s="3"/>
      <c r="G30" s="8"/>
      <c r="H30" s="11"/>
      <c r="I30" s="9"/>
    </row>
    <row r="31" spans="1:9" x14ac:dyDescent="0.2">
      <c r="A31" s="39">
        <f>(IF(D31=0,0))+IF(D31&gt;0,1+MAX(A$4:A30))</f>
        <v>6</v>
      </c>
      <c r="B31" s="47"/>
      <c r="C31" s="50" t="s">
        <v>10</v>
      </c>
      <c r="D31" s="5" t="s">
        <v>4</v>
      </c>
      <c r="E31" s="3">
        <v>1</v>
      </c>
      <c r="F31" s="3"/>
      <c r="G31" s="8"/>
      <c r="H31" s="11"/>
      <c r="I31" s="9"/>
    </row>
    <row r="32" spans="1:9" collapsed="1" x14ac:dyDescent="0.2">
      <c r="A32" s="39">
        <f>(IF(D32=0,0))+IF(D32&gt;0,1+MAX(A$4:A31))</f>
        <v>7</v>
      </c>
      <c r="B32" s="47"/>
      <c r="C32" s="50" t="s">
        <v>14</v>
      </c>
      <c r="D32" s="5" t="s">
        <v>4</v>
      </c>
      <c r="E32" s="3">
        <v>1</v>
      </c>
      <c r="F32" s="3"/>
      <c r="G32" s="8"/>
      <c r="H32" s="11"/>
      <c r="I32" s="9"/>
    </row>
    <row r="33" spans="1:9" x14ac:dyDescent="0.2">
      <c r="A33" s="39">
        <f>(IF(D33=0,0))+IF(D33&gt;0,1+MAX(A$4:A32))</f>
        <v>8</v>
      </c>
      <c r="B33" s="47"/>
      <c r="C33" s="50" t="s">
        <v>13</v>
      </c>
      <c r="D33" s="5" t="s">
        <v>22</v>
      </c>
      <c r="E33" s="4">
        <v>19.3</v>
      </c>
      <c r="F33" s="4"/>
      <c r="G33" s="8"/>
      <c r="H33" s="11"/>
      <c r="I33" s="9"/>
    </row>
    <row r="34" spans="1:9" x14ac:dyDescent="0.2">
      <c r="A34" s="39">
        <f>(IF(D34=0,0))+IF(D34&gt;0,1+MAX(A$4:A33))</f>
        <v>9</v>
      </c>
      <c r="B34" s="47"/>
      <c r="C34" s="50" t="s">
        <v>19</v>
      </c>
      <c r="D34" s="5" t="s">
        <v>21</v>
      </c>
      <c r="E34" s="4">
        <v>58.25</v>
      </c>
      <c r="F34" s="4"/>
      <c r="G34" s="8"/>
      <c r="H34" s="11"/>
      <c r="I34" s="9"/>
    </row>
    <row r="35" spans="1:9" x14ac:dyDescent="0.2">
      <c r="A35" s="39">
        <f>(IF(D35=0,0))+IF(D35&gt;0,1+MAX(A$4:A34))</f>
        <v>0</v>
      </c>
      <c r="B35" s="47"/>
      <c r="C35" s="50"/>
      <c r="D35" s="5"/>
      <c r="E35" s="4"/>
      <c r="F35" s="4"/>
      <c r="G35" s="8"/>
      <c r="H35" s="11"/>
      <c r="I35" s="9"/>
    </row>
    <row r="36" spans="1:9" x14ac:dyDescent="0.2">
      <c r="A36" s="39">
        <f>(IF(D36=0,0))+IF(D36&gt;0,1+MAX(A$4:A35))</f>
        <v>0</v>
      </c>
      <c r="B36" s="47"/>
      <c r="C36" s="16"/>
      <c r="D36" s="5"/>
      <c r="E36" s="3"/>
      <c r="F36" s="3"/>
      <c r="G36" s="8"/>
      <c r="H36" s="11"/>
      <c r="I36" s="9"/>
    </row>
    <row r="37" spans="1:9" x14ac:dyDescent="0.2">
      <c r="A37" s="39">
        <f>(IF(D37=0,0))+IF(D37&gt;0,1+MAX(A$4:A36))</f>
        <v>10</v>
      </c>
      <c r="B37" s="47" t="s">
        <v>37</v>
      </c>
      <c r="C37" s="16" t="s">
        <v>15</v>
      </c>
      <c r="D37" s="5" t="s">
        <v>1</v>
      </c>
      <c r="E37" s="3">
        <v>2</v>
      </c>
      <c r="F37" s="3"/>
      <c r="G37" s="8"/>
      <c r="H37" s="11"/>
      <c r="I37" s="9"/>
    </row>
    <row r="38" spans="1:9" x14ac:dyDescent="0.2">
      <c r="A38" s="39">
        <f>(IF(D38=0,0))+IF(D38&gt;0,1+MAX(A$4:A37))</f>
        <v>0</v>
      </c>
      <c r="B38" s="47"/>
      <c r="C38" s="16"/>
      <c r="D38" s="5"/>
      <c r="E38" s="3"/>
      <c r="F38" s="3"/>
      <c r="G38" s="8"/>
      <c r="H38" s="11">
        <f t="shared" ref="H38" si="1">E38*G38*K$8</f>
        <v>0</v>
      </c>
      <c r="I38" s="9"/>
    </row>
    <row r="39" spans="1:9" ht="14.25" x14ac:dyDescent="0.2">
      <c r="A39" s="39">
        <f>(IF(D39=0,0))+IF(D39&gt;0,1+MAX(A$4:A38))</f>
        <v>0</v>
      </c>
      <c r="B39" s="47"/>
      <c r="C39" s="24"/>
      <c r="D39" s="5"/>
      <c r="E39" s="4"/>
      <c r="F39" s="4"/>
      <c r="G39" s="8"/>
      <c r="H39" s="9"/>
      <c r="I39" s="9"/>
    </row>
    <row r="40" spans="1:9" x14ac:dyDescent="0.2">
      <c r="A40" s="39">
        <f>(IF(D40=0,0))+IF(D40&gt;0,1+MAX(A$4:A39))</f>
        <v>0</v>
      </c>
      <c r="B40" s="39">
        <v>3.3</v>
      </c>
      <c r="C40" s="18" t="s">
        <v>20</v>
      </c>
      <c r="D40" s="5"/>
      <c r="E40" s="4"/>
      <c r="F40" s="4"/>
      <c r="G40" s="8"/>
      <c r="H40" s="9"/>
      <c r="I40" s="37">
        <f>SUM(H41:H59)</f>
        <v>0</v>
      </c>
    </row>
    <row r="41" spans="1:9" x14ac:dyDescent="0.2">
      <c r="A41" s="39">
        <f>(IF(D41=0,0))+IF(D41&gt;0,1+MAX(A$4:A40))</f>
        <v>0</v>
      </c>
      <c r="B41" s="47"/>
      <c r="C41" s="16"/>
      <c r="D41" s="5"/>
      <c r="E41" s="4"/>
      <c r="F41" s="4"/>
      <c r="G41" s="8"/>
      <c r="H41" s="9"/>
      <c r="I41" s="9"/>
    </row>
    <row r="42" spans="1:9" x14ac:dyDescent="0.2">
      <c r="A42" s="39">
        <f>(IF(D42=0,0))+IF(D42&gt;0,1+MAX(A$4:A41))</f>
        <v>0</v>
      </c>
      <c r="B42" s="47"/>
      <c r="C42" s="16"/>
      <c r="D42" s="5"/>
      <c r="E42" s="4"/>
      <c r="F42" s="4"/>
      <c r="G42" s="8"/>
      <c r="H42" s="9"/>
      <c r="I42" s="9"/>
    </row>
    <row r="43" spans="1:9" x14ac:dyDescent="0.2">
      <c r="A43" s="39">
        <f>(IF(D43=0,0))+IF(D43&gt;0,1+MAX(A$4:A42))</f>
        <v>0</v>
      </c>
      <c r="B43" s="47"/>
      <c r="C43" s="16" t="s">
        <v>23</v>
      </c>
      <c r="D43" s="5"/>
      <c r="E43" s="4"/>
      <c r="F43" s="4"/>
      <c r="G43" s="8"/>
      <c r="H43" s="9"/>
      <c r="I43" s="9"/>
    </row>
    <row r="44" spans="1:9" ht="25.5" x14ac:dyDescent="0.2">
      <c r="A44" s="39">
        <f>(IF(D44=0,0))+IF(D44&gt;0,1+MAX(A$4:A43))</f>
        <v>11</v>
      </c>
      <c r="B44" s="47" t="s">
        <v>38</v>
      </c>
      <c r="C44" s="43" t="s">
        <v>24</v>
      </c>
      <c r="D44" s="5" t="s">
        <v>1</v>
      </c>
      <c r="E44" s="3">
        <v>1</v>
      </c>
      <c r="F44" s="3"/>
      <c r="G44" s="38"/>
      <c r="H44" s="11"/>
      <c r="I44" s="9"/>
    </row>
    <row r="45" spans="1:9" x14ac:dyDescent="0.2">
      <c r="A45" s="39">
        <f>(IF(D45=0,0))+IF(D45&gt;0,1+MAX(A$4:A44))</f>
        <v>12</v>
      </c>
      <c r="B45" s="47" t="s">
        <v>39</v>
      </c>
      <c r="C45" s="43" t="s">
        <v>44</v>
      </c>
      <c r="D45" s="5" t="s">
        <v>1</v>
      </c>
      <c r="E45" s="3">
        <v>4</v>
      </c>
      <c r="F45" s="3"/>
      <c r="G45" s="38"/>
      <c r="H45" s="11"/>
      <c r="I45" s="9"/>
    </row>
    <row r="46" spans="1:9" x14ac:dyDescent="0.2">
      <c r="A46" s="39"/>
      <c r="B46" s="47"/>
      <c r="C46" s="43"/>
      <c r="D46" s="5"/>
      <c r="E46" s="3"/>
      <c r="F46" s="3"/>
      <c r="G46" s="38"/>
      <c r="H46" s="11"/>
      <c r="I46" s="9"/>
    </row>
    <row r="47" spans="1:9" x14ac:dyDescent="0.2">
      <c r="A47" s="39">
        <f>(IF(D47=0,0))+IF(D47&gt;0,1+MAX(A$4:A45))</f>
        <v>0</v>
      </c>
      <c r="B47" s="47"/>
      <c r="C47" s="16" t="s">
        <v>26</v>
      </c>
      <c r="D47" s="5"/>
      <c r="E47" s="4"/>
      <c r="F47" s="4"/>
      <c r="G47" s="8"/>
      <c r="H47" s="8"/>
      <c r="I47" s="9"/>
    </row>
    <row r="48" spans="1:9" x14ac:dyDescent="0.2">
      <c r="A48" s="39">
        <f>(IF(D48=0,0))+IF(D48&gt;0,1+MAX(A$4:A47))</f>
        <v>13</v>
      </c>
      <c r="B48" s="47" t="s">
        <v>40</v>
      </c>
      <c r="C48" s="43" t="s">
        <v>45</v>
      </c>
      <c r="D48" s="5" t="s">
        <v>1</v>
      </c>
      <c r="E48" s="3">
        <v>4</v>
      </c>
      <c r="F48" s="3"/>
      <c r="G48" s="8"/>
      <c r="H48" s="11"/>
      <c r="I48" s="9"/>
    </row>
    <row r="49" spans="1:9" x14ac:dyDescent="0.2">
      <c r="A49" s="39">
        <f>(IF(D49=0,0))+IF(D49&gt;0,1+MAX(A$4:A48))</f>
        <v>0</v>
      </c>
      <c r="B49" s="47"/>
      <c r="C49" s="16"/>
      <c r="D49" s="5"/>
      <c r="E49" s="4"/>
      <c r="F49" s="4"/>
      <c r="G49" s="8"/>
      <c r="H49" s="8"/>
      <c r="I49" s="9"/>
    </row>
    <row r="50" spans="1:9" x14ac:dyDescent="0.2">
      <c r="A50" s="39">
        <f>(IF(D50=0,0))+IF(D50&gt;0,1+MAX(A$4:A49))</f>
        <v>0</v>
      </c>
      <c r="B50" s="47"/>
      <c r="C50" s="16"/>
      <c r="D50" s="5"/>
      <c r="E50" s="4"/>
      <c r="F50" s="4"/>
      <c r="G50" s="8"/>
      <c r="H50" s="8"/>
      <c r="I50" s="9"/>
    </row>
    <row r="51" spans="1:9" x14ac:dyDescent="0.2">
      <c r="A51" s="39">
        <f>(IF(D51=0,0))+IF(D51&gt;0,1+MAX(A$4:A50))</f>
        <v>0</v>
      </c>
      <c r="B51" s="47"/>
      <c r="C51" s="16" t="s">
        <v>25</v>
      </c>
      <c r="D51" s="5"/>
      <c r="E51" s="4"/>
      <c r="F51" s="4"/>
      <c r="G51" s="8"/>
      <c r="H51" s="8"/>
      <c r="I51" s="9"/>
    </row>
    <row r="52" spans="1:9" x14ac:dyDescent="0.2">
      <c r="A52" s="39">
        <f>(IF(D52=0,0))+IF(D52&gt;0,1+MAX(A$4:A51))</f>
        <v>14</v>
      </c>
      <c r="B52" s="47" t="s">
        <v>41</v>
      </c>
      <c r="C52" s="43" t="s">
        <v>46</v>
      </c>
      <c r="D52" s="5" t="s">
        <v>1</v>
      </c>
      <c r="E52" s="3">
        <v>5</v>
      </c>
      <c r="F52" s="3"/>
      <c r="G52" s="8"/>
      <c r="H52" s="11"/>
      <c r="I52" s="9"/>
    </row>
    <row r="53" spans="1:9" x14ac:dyDescent="0.2">
      <c r="A53" s="39">
        <f>(IF(D53=0,0))+IF(D53&gt;0,1+MAX(A$4:A52))</f>
        <v>15</v>
      </c>
      <c r="B53" s="47" t="s">
        <v>42</v>
      </c>
      <c r="C53" s="43" t="s">
        <v>27</v>
      </c>
      <c r="D53" s="5" t="s">
        <v>1</v>
      </c>
      <c r="E53" s="3">
        <v>3</v>
      </c>
      <c r="F53" s="3"/>
      <c r="G53" s="8"/>
      <c r="H53" s="11"/>
      <c r="I53" s="9"/>
    </row>
    <row r="54" spans="1:9" x14ac:dyDescent="0.2">
      <c r="A54" s="39">
        <f>(IF(D54=0,0))+IF(D54&gt;0,1+MAX(A$4:A53))</f>
        <v>0</v>
      </c>
      <c r="B54" s="47"/>
      <c r="C54" s="16"/>
      <c r="D54" s="5"/>
      <c r="E54" s="3"/>
      <c r="F54" s="3"/>
      <c r="G54" s="8"/>
      <c r="H54" s="11"/>
      <c r="I54" s="9"/>
    </row>
    <row r="55" spans="1:9" x14ac:dyDescent="0.2">
      <c r="A55" s="39">
        <f>(IF(D55=0,0))+IF(D55&gt;0,1+MAX(A$4:A54))</f>
        <v>16</v>
      </c>
      <c r="B55" s="53">
        <v>2.2000000000000002</v>
      </c>
      <c r="C55" s="51" t="s">
        <v>47</v>
      </c>
      <c r="D55" s="5" t="s">
        <v>4</v>
      </c>
      <c r="E55" s="3">
        <v>1</v>
      </c>
      <c r="F55" s="3"/>
      <c r="G55" s="8"/>
      <c r="H55" s="11"/>
      <c r="I55" s="9"/>
    </row>
    <row r="56" spans="1:9" x14ac:dyDescent="0.2">
      <c r="A56" s="39">
        <f>(IF(D56=0,0))+IF(D56&gt;0,1+MAX(A$4:A55))</f>
        <v>0</v>
      </c>
      <c r="B56" s="47"/>
      <c r="C56" s="51"/>
      <c r="D56" s="5"/>
      <c r="E56" s="3"/>
      <c r="F56" s="3"/>
      <c r="G56" s="8"/>
      <c r="H56" s="11"/>
      <c r="I56" s="9"/>
    </row>
    <row r="57" spans="1:9" x14ac:dyDescent="0.2">
      <c r="A57" s="39">
        <f>(IF(D57=0,0))+IF(D57&gt;0,1+MAX(A$4:A56))</f>
        <v>17</v>
      </c>
      <c r="B57" s="47" t="s">
        <v>51</v>
      </c>
      <c r="C57" s="51" t="s">
        <v>49</v>
      </c>
      <c r="D57" s="5" t="s">
        <v>4</v>
      </c>
      <c r="E57" s="3">
        <v>1</v>
      </c>
      <c r="F57" s="3">
        <v>1</v>
      </c>
      <c r="G57" s="52"/>
      <c r="H57" s="11"/>
      <c r="I57" s="9"/>
    </row>
    <row r="58" spans="1:9" ht="9" customHeight="1" x14ac:dyDescent="0.2">
      <c r="A58" s="39">
        <f>(IF(D58=0,0))+IF(D58&gt;0,1+MAX(A$4:A57))</f>
        <v>0</v>
      </c>
      <c r="B58" s="39"/>
      <c r="C58" s="17"/>
      <c r="D58" s="4"/>
      <c r="E58" s="2"/>
      <c r="F58" s="2"/>
      <c r="G58" s="8"/>
      <c r="H58" s="15"/>
      <c r="I58" s="9"/>
    </row>
    <row r="59" spans="1:9" ht="9" customHeight="1" x14ac:dyDescent="0.2">
      <c r="A59" s="39">
        <f>(IF(D59=0,0))+IF(D59&gt;0,1+MAX(A$4:A58))</f>
        <v>0</v>
      </c>
      <c r="B59" s="39"/>
      <c r="C59" s="17"/>
      <c r="D59" s="4"/>
      <c r="E59" s="2"/>
      <c r="F59" s="2"/>
      <c r="G59" s="8"/>
      <c r="H59" s="15"/>
      <c r="I59" s="9"/>
    </row>
    <row r="60" spans="1:9" ht="9" customHeight="1" x14ac:dyDescent="0.2">
      <c r="A60" s="39">
        <f>(IF(D60=0,0))+IF(D60&gt;0,1+MAX(A$4:A59))</f>
        <v>0</v>
      </c>
      <c r="B60" s="47"/>
      <c r="C60" s="27"/>
      <c r="D60" s="20"/>
      <c r="E60" s="21"/>
      <c r="F60" s="21"/>
      <c r="G60" s="28"/>
      <c r="H60" s="28"/>
      <c r="I60" s="29"/>
    </row>
    <row r="61" spans="1:9" ht="25.5" x14ac:dyDescent="0.2">
      <c r="A61" s="39">
        <f>(IF(D61=0,0))+IF(D61&gt;0,1+MAX(A$4:A60))</f>
        <v>0</v>
      </c>
      <c r="B61" s="47"/>
      <c r="C61" s="35" t="str">
        <f>"TOTAL H.T. - "&amp;C6</f>
        <v>TOTAL H.T. - LOT 02 MENUISERIE METALLIQUE - FERRONNERIE - SERRURERIE - LUSTRERIE</v>
      </c>
      <c r="D61" s="5"/>
      <c r="E61" s="4"/>
      <c r="F61" s="4"/>
      <c r="G61" s="8"/>
      <c r="H61" s="9">
        <f>SUM(H8:H60)</f>
        <v>0</v>
      </c>
      <c r="I61" s="9">
        <f>SUM(I5:I60)</f>
        <v>0</v>
      </c>
    </row>
    <row r="62" spans="1:9" ht="9.75" customHeight="1" x14ac:dyDescent="0.2">
      <c r="A62" s="39">
        <f>(IF(D62=0,0))+IF(D62&gt;0,1+MAX(A$4:A61))</f>
        <v>0</v>
      </c>
      <c r="B62" s="47"/>
      <c r="C62" s="16"/>
      <c r="D62" s="5"/>
      <c r="E62" s="4"/>
      <c r="F62" s="4"/>
      <c r="G62" s="8"/>
      <c r="H62" s="9"/>
      <c r="I62" s="9"/>
    </row>
    <row r="63" spans="1:9" x14ac:dyDescent="0.2">
      <c r="A63" s="39">
        <f>(IF(D63=0,0))+IF(D63&gt;0,1+MAX(A$4:A62))</f>
        <v>0</v>
      </c>
      <c r="B63" s="47"/>
      <c r="C63" s="26" t="s">
        <v>5</v>
      </c>
      <c r="D63" s="5"/>
      <c r="E63" s="4"/>
      <c r="F63" s="4"/>
      <c r="G63" s="8"/>
      <c r="H63" s="9">
        <f>+H61*20%</f>
        <v>0</v>
      </c>
      <c r="I63" s="9">
        <f>+I61*20%</f>
        <v>0</v>
      </c>
    </row>
    <row r="64" spans="1:9" x14ac:dyDescent="0.2">
      <c r="A64" s="39">
        <f>(IF(D64=0,0))+IF(D64&gt;0,1+MAX(A$4:A63))</f>
        <v>0</v>
      </c>
      <c r="B64" s="47"/>
      <c r="C64" s="25"/>
      <c r="D64" s="5"/>
      <c r="E64" s="4"/>
      <c r="F64" s="4"/>
      <c r="G64" s="8"/>
      <c r="H64" s="34"/>
      <c r="I64" s="34"/>
    </row>
    <row r="65" spans="1:9" x14ac:dyDescent="0.2">
      <c r="A65" s="39">
        <f>(IF(D65=0,0))+IF(D65&gt;0,1+MAX(A$4:A64))</f>
        <v>0</v>
      </c>
      <c r="B65" s="47"/>
      <c r="C65" s="16"/>
      <c r="D65" s="5"/>
      <c r="E65" s="4"/>
      <c r="F65" s="4"/>
      <c r="G65" s="8"/>
      <c r="H65" s="9"/>
      <c r="I65" s="9"/>
    </row>
    <row r="66" spans="1:9" ht="25.5" x14ac:dyDescent="0.2">
      <c r="A66" s="39">
        <f>(IF(D66=0,0))+IF(D66&gt;0,1+MAX(A$4:A65))</f>
        <v>0</v>
      </c>
      <c r="B66" s="47"/>
      <c r="C66" s="35" t="str">
        <f>"TOTAL T.T.C. - "&amp;C6</f>
        <v>TOTAL T.T.C. - LOT 02 MENUISERIE METALLIQUE - FERRONNERIE - SERRURERIE - LUSTRERIE</v>
      </c>
      <c r="D66" s="5"/>
      <c r="E66" s="4"/>
      <c r="F66" s="4"/>
      <c r="G66" s="8"/>
      <c r="H66" s="9">
        <f>SUM(H61:H63)</f>
        <v>0</v>
      </c>
      <c r="I66" s="9">
        <f>SUM(I61:I63)</f>
        <v>0</v>
      </c>
    </row>
    <row r="67" spans="1:9" x14ac:dyDescent="0.2">
      <c r="A67" s="42">
        <f>(IF(I67=0,0))+IF(I67&gt;0,1+MAX(A$4:A66))</f>
        <v>0</v>
      </c>
      <c r="B67" s="48"/>
      <c r="C67" s="30"/>
      <c r="D67" s="31"/>
      <c r="E67" s="32"/>
      <c r="F67" s="32"/>
      <c r="G67" s="33"/>
      <c r="H67" s="33"/>
      <c r="I67" s="34"/>
    </row>
  </sheetData>
  <mergeCells count="2">
    <mergeCell ref="A2:I2"/>
    <mergeCell ref="A3:I3"/>
  </mergeCells>
  <phoneticPr fontId="5" type="noConversion"/>
  <printOptions horizontalCentered="1"/>
  <pageMargins left="0.39370078740157483" right="0.31496062992125984" top="0.55118110236220474" bottom="0.47244094488188981" header="0.15748031496062992" footer="0.11811023622047245"/>
  <pageSetup paperSize="9" scale="69" fitToHeight="50" orientation="portrait" useFirstPageNumber="1" r:id="rId1"/>
  <headerFooter>
    <oddHeader>&amp;L&amp;"Arial,Gras"&amp;8&amp;K000000VAL DE GRACE - Bâtiment 08 PARIS (75005)&amp;"Arial,Normal"&amp;9
Rénovation des façades, toiture et escalier intérieur monumental&amp;R&amp;8DPGF LOT 02
Bâtiment 08</oddHeader>
    <oddFooter>&amp;R&amp;8ARCHIPAT - Martin BACOT - 
Juillet 2025 
- Page &amp;P/&amp;N</oddFooter>
  </headerFooter>
  <rowBreaks count="2" manualBreakCount="2">
    <brk id="21" max="8" man="1"/>
    <brk id="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 menui méta ferro serrue </vt:lpstr>
      <vt:lpstr>'lot 02 menui méta ferro serrue '!Impression_des_titres</vt:lpstr>
      <vt:lpstr>'lot 02 menui méta ferro serrue '!Zone_d_impression</vt:lpstr>
    </vt:vector>
  </TitlesOfParts>
  <Company>Cabinet CIZEL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bât 8</dc:title>
  <dc:creator>SP</dc:creator>
  <cp:keywords>val de grace</cp:keywords>
  <cp:lastModifiedBy>BOSSER Cristelle IEF MINDEF</cp:lastModifiedBy>
  <cp:lastPrinted>2025-07-16T12:00:26Z</cp:lastPrinted>
  <dcterms:created xsi:type="dcterms:W3CDTF">2006-01-13T09:27:49Z</dcterms:created>
  <dcterms:modified xsi:type="dcterms:W3CDTF">2025-08-14T06:22:49Z</dcterms:modified>
</cp:coreProperties>
</file>